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<sst xmlns="http://schemas.openxmlformats.org/spreadsheetml/2006/main" count="385" uniqueCount="252">
  <si>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</si>
  <si>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</si>
  <si>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</si>
  <si>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</si>
  <si>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</si>
  <si>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</si>
  <si>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</si>
  <si>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</si>
  <si>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</si>
  <si>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</si>
  <si>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</si>
  <si>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</si>
  <si>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</si>
  <si>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</si>
  <si>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</si>
  <si>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</si>
  <si>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</si>
  <si>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</si>
  <si>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</si>
  <si>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</si>
  <si>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</si>
  <si>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</si>
  <si>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</si>
  <si>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</si>
  <si>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</si>
  <si>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</si>
  <si>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</si>
  <si>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</si>
  <si>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</si>
  <si>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</si>
  <si>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</si>
  <si>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</si>
  <si>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</si>
  <si>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</si>
  <si>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</si>
  <si>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</si>
  <si>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</si>
  <si>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</si>
  <si>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</si>
  <si>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</si>
  <si>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</si>
  <si>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</si>
  <si>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</si>
  <si>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</si>
  <si>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</si>
  <si>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</si>
  <si>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</si>
  <si>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</si>
  <si>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</si>
  <si>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</si>
  <si>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</si>
  <si>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</si>
  <si>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</si>
  <si>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</si>
  <si>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</si>
  <si>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</si>
  <si>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</si>
  <si>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</si>
  <si>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</si>
  <si>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</si>
  <si>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</si>
  <si>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</si>
  <si>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</si>
  <si>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</si>
  <si>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</si>
  <si>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</si>
  <si>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</si>
  <si>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</si>
  <si>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</si>
  <si>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</si>
  <si>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</si>
  <si>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</si>
  <si>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</si>
  <si>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</si>
  <si>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</si>
  <si>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</si>
  <si>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</si>
  <si>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</si>
  <si>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</si>
  <si>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</si>
  <si>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</si>
  <si>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</si>
  <si>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</si>
  <si>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</si>
  <si>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</si>
  <si>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</si>
  <si>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</si>
  <si>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</si>
  <si>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</si>
  <si>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</si>
  <si>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</si>
  <si>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</si>
  <si>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</si>
  <si>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</si>
  <si>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</si>
  <si>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</si>
  <si>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</si>
  <si>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</si>
  <si>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</si>
  <si>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</si>
  <si>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</si>
  <si>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</si>
  <si>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</si>
  <si>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</si>
  <si>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</si>
  <si>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</si>
  <si>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</si>
  <si>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</si>
  <si>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</si>
  <si>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</si>
  <si>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</si>
  <si>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</si>
  <si>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</si>
  <si>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</si>
  <si>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</si>
  <si>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</si>
  <si>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</si>
  <si>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</si>
  <si>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</si>
  <si>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</si>
  <si>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</si>
  <si>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</si>
  <si>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</si>
  <si>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</si>
  <si>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</si>
  <si>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</si>
  <si>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</si>
  <si>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</si>
  <si>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</si>
  <si>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</si>
  <si>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</si>
  <si>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</si>
  <si>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</si>
  <si>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</si>
  <si>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</si>
  <si>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</si>
  <si>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</si>
  <si>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</si>
  <si>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</si>
  <si>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</si>
  <si>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</si>
  <si>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</si>
  <si>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</si>
  <si>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</si>
  <si>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</si>
  <si>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</si>
  <si>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</si>
  <si>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</si>
  <si>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</si>
  <si>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</si>
  <si>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</si>
  <si>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</si>
  <si>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</si>
  <si>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</si>
  <si>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</si>
  <si>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</si>
  <si>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</si>
  <si>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</si>
  <si>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</si>
  <si>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</si>
  <si>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</si>
  <si>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</si>
  <si>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</si>
  <si>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</si>
  <si>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</si>
  <si>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</si>
  <si>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</si>
  <si>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</si>
  <si>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</si>
  <si>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</si>
  <si>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</si>
  <si>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</si>
  <si>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</si>
  <si>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</si>
  <si>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</si>
  <si>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</si>
  <si>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</si>
  <si>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</si>
  <si>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</si>
  <si>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</si>
  <si>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</si>
  <si>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</si>
  <si>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</si>
  <si>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</si>
  <si>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</si>
  <si>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</si>
  <si>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</si>
  <si>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</si>
  <si>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</si>
  <si>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</si>
  <si>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</si>
  <si>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</si>
  <si>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</si>
  <si>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</si>
  <si>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</si>
  <si>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</si>
  <si>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</si>
  <si>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</si>
  <si>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</si>
  <si>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</si>
  <si>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</si>
  <si>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</si>
  <si>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</si>
  <si>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</si>
  <si>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</si>
  <si>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</si>
  <si>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</si>
  <si>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</si>
  <si>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</si>
  <si>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</si>
  <si>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</si>
  <si>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</si>
  <si>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</si>
  <si>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</si>
  <si>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</si>
  <si>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</si>
  <si>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</si>
  <si>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</si>
  <si>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</si>
  <si>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</si>
  <si>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</si>
  <si>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</si>
  <si>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</si>
  <si>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</si>
  <si>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</si>
  <si>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</si>
  <si>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</si>
  <si>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</si>
  <si>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</si>
  <si>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</si>
  <si>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</si>
  <si>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</si>
  <si>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</si>
  <si>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</si>
  <si>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</si>
  <si>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</si>
  <si>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</si>
  <si>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</si>
  <si>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</si>
  <si>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</si>
  <si>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</si>
  <si>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</si>
  <si>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</si>
  <si>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</si>
  <si>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</si>
  <si>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</si>
  <si>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</si>
  <si>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(Theo TCBC số 24/2021/PLX-TCBC ngày 11/10/2021 của TĐ Xăng dầu VN Petrolimex
và QĐ số 648/QĐ-BCT ngày 20/3/2019 của Bộ Công thương)</t>
  </si>
  <si>
    <t>Xăng RON 95-III</t>
  </si>
  <si>
    <t>&amp; Quyết định số 64/QĐ-SXD ngày 14/10/2021 của Sở Xây dựng tỉnh Sóc Trăng</t>
  </si>
  <si>
    <t>Vùng IV</t>
  </si>
  <si>
    <t>Dầu Diezel 005S-II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</si>
</sst>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F161" sqref="F161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246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249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250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129480.26315789473</v>
      </c>
      <c r="I9" s="51">
        <f t="shared" si="0"/>
        <v>124325</v>
      </c>
      <c r="N9" s="52">
        <f>ROUND(IF($N$8=1,$G9,IF($N$8=2,$H9,IF($N$8=3,$I9,IF($N$8=4,$J9,IF($N$8=5,$K9,IF($N$8=6,$L9)))))),1)</f>
        <v>0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0</v>
      </c>
      <c r="H10" s="50">
        <f t="shared" si="0"/>
        <v>152786.7105263158</v>
      </c>
      <c r="I10" s="51">
        <f t="shared" si="0"/>
        <v>146703.49999999997</v>
      </c>
      <c r="N10" s="52">
        <f aca="true" t="shared" si="1" ref="N10:N48">ROUND(IF($N$8=1,$G10,IF($N$8=2,$H10,IF($N$8=3,$I10,IF($N$8=4,$J10,IF($N$8=5,$K10,IF($N$8=6,$L10)))))),1)</f>
        <v>0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0</v>
      </c>
      <c r="H11" s="50">
        <f t="shared" si="0"/>
        <v>166382.13815789472</v>
      </c>
      <c r="I11" s="51">
        <f t="shared" si="0"/>
        <v>159757.625</v>
      </c>
      <c r="N11" s="52">
        <f t="shared" si="1"/>
        <v>0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0</v>
      </c>
      <c r="H12" s="50">
        <f t="shared" si="0"/>
        <v>179977.56578947365</v>
      </c>
      <c r="I12" s="51">
        <f t="shared" si="0"/>
        <v>172811.75</v>
      </c>
      <c r="N12" s="52">
        <f t="shared" si="1"/>
        <v>0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0</v>
      </c>
      <c r="H13" s="12">
        <v>196810</v>
      </c>
      <c r="I13" s="13">
        <v>188974</v>
      </c>
      <c r="J13" s="24"/>
      <c r="K13" s="24"/>
      <c r="L13" s="24"/>
      <c r="N13" s="52">
        <f t="shared" si="1"/>
        <v>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0</v>
      </c>
      <c r="H14" s="50">
        <f t="shared" si="0"/>
        <v>213642.43421052632</v>
      </c>
      <c r="I14" s="51">
        <f t="shared" si="0"/>
        <v>205136.24999999997</v>
      </c>
      <c r="N14" s="52">
        <f t="shared" si="1"/>
        <v>0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0</v>
      </c>
      <c r="H15" s="50">
        <f t="shared" si="0"/>
        <v>232417.07236842107</v>
      </c>
      <c r="I15" s="51">
        <f t="shared" si="0"/>
        <v>223163.37499999997</v>
      </c>
      <c r="N15" s="52">
        <f t="shared" si="1"/>
        <v>0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0</v>
      </c>
      <c r="H16" s="50">
        <f t="shared" si="0"/>
        <v>251191.71052631576</v>
      </c>
      <c r="I16" s="51">
        <f t="shared" si="0"/>
        <v>241190.5</v>
      </c>
      <c r="N16" s="52">
        <f t="shared" si="1"/>
        <v>0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0</v>
      </c>
      <c r="H17" s="50">
        <f t="shared" si="0"/>
        <v>297804.60526315786</v>
      </c>
      <c r="I17" s="51">
        <f t="shared" si="0"/>
        <v>285947.49999999994</v>
      </c>
      <c r="N17" s="52">
        <f t="shared" si="1"/>
        <v>0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0</v>
      </c>
      <c r="H18" s="50">
        <f t="shared" si="0"/>
        <v>350891.5131578947</v>
      </c>
      <c r="I18" s="51">
        <f t="shared" si="0"/>
        <v>336920.75</v>
      </c>
      <c r="N18" s="52">
        <f t="shared" si="1"/>
        <v>0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135463.81578947368</v>
      </c>
      <c r="I19" s="51">
        <f t="shared" si="2"/>
        <v>131809.86842105264</v>
      </c>
      <c r="N19" s="52">
        <f t="shared" si="1"/>
        <v>0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0</v>
      </c>
      <c r="H20" s="50">
        <f t="shared" si="2"/>
        <v>159847.30263157893</v>
      </c>
      <c r="I20" s="51">
        <f t="shared" si="2"/>
        <v>155535.6447368421</v>
      </c>
      <c r="N20" s="52">
        <f t="shared" si="1"/>
        <v>0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0</v>
      </c>
      <c r="H21" s="50">
        <f t="shared" si="2"/>
        <v>174071.00328947368</v>
      </c>
      <c r="I21" s="51">
        <f t="shared" si="2"/>
        <v>169375.6809210526</v>
      </c>
      <c r="N21" s="52">
        <f t="shared" si="1"/>
        <v>0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0</v>
      </c>
      <c r="H22" s="50">
        <f t="shared" si="2"/>
        <v>188294.7039473684</v>
      </c>
      <c r="I22" s="51">
        <f t="shared" si="2"/>
        <v>183215.71710526312</v>
      </c>
      <c r="N22" s="52">
        <f t="shared" si="1"/>
        <v>0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0</v>
      </c>
      <c r="H23" s="12">
        <v>205905</v>
      </c>
      <c r="I23" s="12">
        <v>200351</v>
      </c>
      <c r="J23" s="24"/>
      <c r="K23" s="24"/>
      <c r="L23" s="24"/>
      <c r="N23" s="52">
        <f t="shared" si="1"/>
        <v>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223515.29605263157</v>
      </c>
      <c r="I24" s="51">
        <f t="shared" si="3"/>
        <v>217486.28289473683</v>
      </c>
      <c r="N24" s="52">
        <f t="shared" si="1"/>
        <v>0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0</v>
      </c>
      <c r="H25" s="50">
        <f t="shared" si="3"/>
        <v>243157.54934210525</v>
      </c>
      <c r="I25" s="51">
        <f t="shared" si="3"/>
        <v>236598.71381578947</v>
      </c>
      <c r="N25" s="52">
        <f t="shared" si="1"/>
        <v>0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0</v>
      </c>
      <c r="H26" s="50">
        <f t="shared" si="3"/>
        <v>262799.80263157893</v>
      </c>
      <c r="I26" s="51">
        <f t="shared" si="3"/>
        <v>255711.1447368421</v>
      </c>
      <c r="N26" s="52">
        <f t="shared" si="1"/>
        <v>0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0</v>
      </c>
      <c r="H27" s="50">
        <f t="shared" si="3"/>
        <v>311566.77631578944</v>
      </c>
      <c r="I27" s="51">
        <f t="shared" si="3"/>
        <v>303162.69736842107</v>
      </c>
      <c r="N27" s="52">
        <f t="shared" si="1"/>
        <v>0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0</v>
      </c>
      <c r="H28" s="50">
        <f t="shared" si="3"/>
        <v>367106.9407894737</v>
      </c>
      <c r="I28" s="51">
        <f t="shared" si="3"/>
        <v>357204.7434210526</v>
      </c>
      <c r="N28" s="52">
        <f t="shared" si="1"/>
        <v>0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139017.76315789475</v>
      </c>
      <c r="I29" s="51">
        <f t="shared" si="4"/>
        <v>134982.23684210525</v>
      </c>
      <c r="N29" s="52">
        <f t="shared" si="1"/>
        <v>0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0</v>
      </c>
      <c r="H30" s="50">
        <f t="shared" si="4"/>
        <v>164040.9605263158</v>
      </c>
      <c r="I30" s="51">
        <f t="shared" si="4"/>
        <v>159279.03947368418</v>
      </c>
      <c r="N30" s="52">
        <f t="shared" si="1"/>
        <v>0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0</v>
      </c>
      <c r="H31" s="50">
        <f t="shared" si="4"/>
        <v>178637.82565789472</v>
      </c>
      <c r="I31" s="51">
        <f t="shared" si="4"/>
        <v>173452.17434210525</v>
      </c>
      <c r="N31" s="52">
        <f t="shared" si="1"/>
        <v>0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0</v>
      </c>
      <c r="H32" s="50">
        <f t="shared" si="4"/>
        <v>193234.69078947368</v>
      </c>
      <c r="I32" s="51">
        <f t="shared" si="4"/>
        <v>187625.3092105263</v>
      </c>
      <c r="N32" s="52">
        <f t="shared" si="1"/>
        <v>0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0</v>
      </c>
      <c r="H33" s="12">
        <v>211307</v>
      </c>
      <c r="I33" s="12">
        <v>205173</v>
      </c>
      <c r="J33" s="24"/>
      <c r="K33" s="24"/>
      <c r="L33" s="24"/>
      <c r="N33" s="52">
        <f t="shared" si="1"/>
        <v>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229379.3092105263</v>
      </c>
      <c r="I34" s="51">
        <f t="shared" si="5"/>
        <v>222720.69078947365</v>
      </c>
      <c r="N34" s="52">
        <f t="shared" si="1"/>
        <v>0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0</v>
      </c>
      <c r="H35" s="50">
        <f t="shared" si="5"/>
        <v>249536.88486842104</v>
      </c>
      <c r="I35" s="51">
        <f t="shared" si="5"/>
        <v>242293.11513157893</v>
      </c>
      <c r="N35" s="52">
        <f t="shared" si="1"/>
        <v>0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0</v>
      </c>
      <c r="H36" s="50">
        <f t="shared" si="5"/>
        <v>269694.4605263158</v>
      </c>
      <c r="I36" s="51">
        <f t="shared" si="5"/>
        <v>261865.5394736842</v>
      </c>
      <c r="N36" s="52">
        <f t="shared" si="1"/>
        <v>0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0</v>
      </c>
      <c r="H37" s="50">
        <f t="shared" si="5"/>
        <v>319740.85526315786</v>
      </c>
      <c r="I37" s="51">
        <f t="shared" si="5"/>
        <v>310459.1447368421</v>
      </c>
      <c r="N37" s="52">
        <f t="shared" si="1"/>
        <v>0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0</v>
      </c>
      <c r="H38" s="50">
        <f t="shared" si="5"/>
        <v>376738.1381578947</v>
      </c>
      <c r="I38" s="51">
        <f t="shared" si="5"/>
        <v>365801.8618421052</v>
      </c>
      <c r="N38" s="52">
        <f t="shared" si="1"/>
        <v>0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148662.5</v>
      </c>
      <c r="I39" s="51">
        <f t="shared" si="6"/>
        <v>142878.94736842104</v>
      </c>
      <c r="N39" s="52">
        <f t="shared" si="1"/>
        <v>0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0</v>
      </c>
      <c r="H40" s="50">
        <f t="shared" si="6"/>
        <v>175421.75</v>
      </c>
      <c r="I40" s="51">
        <f t="shared" si="6"/>
        <v>168597.15789473683</v>
      </c>
      <c r="N40" s="52">
        <f t="shared" si="1"/>
        <v>0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0</v>
      </c>
      <c r="H41" s="50">
        <f t="shared" si="6"/>
        <v>191031.31249999997</v>
      </c>
      <c r="I41" s="51">
        <f t="shared" si="6"/>
        <v>183599.44736842104</v>
      </c>
      <c r="N41" s="52">
        <f t="shared" si="1"/>
        <v>0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0</v>
      </c>
      <c r="H42" s="50">
        <f t="shared" si="6"/>
        <v>206640.875</v>
      </c>
      <c r="I42" s="51">
        <f t="shared" si="6"/>
        <v>198601.73684210522</v>
      </c>
      <c r="N42" s="52">
        <f t="shared" si="1"/>
        <v>0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0</v>
      </c>
      <c r="H43" s="12">
        <v>225967</v>
      </c>
      <c r="I43" s="12">
        <v>217176</v>
      </c>
      <c r="J43" s="24"/>
      <c r="K43" s="24"/>
      <c r="L43" s="24"/>
      <c r="N43" s="52">
        <f t="shared" si="1"/>
        <v>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245293.125</v>
      </c>
      <c r="I44" s="51">
        <f t="shared" si="7"/>
        <v>235750.26315789472</v>
      </c>
      <c r="N44" s="52">
        <f t="shared" si="1"/>
        <v>0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0</v>
      </c>
      <c r="H45" s="50">
        <f t="shared" si="7"/>
        <v>266849.18749999994</v>
      </c>
      <c r="I45" s="51">
        <f t="shared" si="7"/>
        <v>256467.7105263158</v>
      </c>
      <c r="N45" s="52">
        <f t="shared" si="1"/>
        <v>0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0</v>
      </c>
      <c r="H46" s="50">
        <f t="shared" si="7"/>
        <v>288405.25</v>
      </c>
      <c r="I46" s="51">
        <f t="shared" si="7"/>
        <v>277185.15789473685</v>
      </c>
      <c r="N46" s="52">
        <f t="shared" si="1"/>
        <v>0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0</v>
      </c>
      <c r="H47" s="50">
        <f t="shared" si="7"/>
        <v>341923.75</v>
      </c>
      <c r="I47" s="51">
        <f t="shared" si="7"/>
        <v>328621.5789473684</v>
      </c>
      <c r="N47" s="52">
        <f t="shared" si="1"/>
        <v>0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0</v>
      </c>
      <c r="H48" s="50">
        <f t="shared" si="7"/>
        <v>402875.37499999994</v>
      </c>
      <c r="I48" s="51">
        <f t="shared" si="7"/>
        <v>387201.947368421</v>
      </c>
      <c r="N48" s="52">
        <f t="shared" si="1"/>
        <v>0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191497.45762711865</v>
      </c>
      <c r="I49" s="51">
        <f>I$50*$F49/$F$50</f>
        <v>184047.45762711865</v>
      </c>
      <c r="N49" s="52">
        <f aca="true" t="shared" si="8" ref="N49:N95">ROUND(IF($N$8=1,$G49,IF($N$8=2,$H49,IF($N$8=3,$I49,IF($N$8=4,$J49,IF($N$8=5,$K49,IF($N$8=6,$L49)))))),1)</f>
        <v>0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0</v>
      </c>
      <c r="H50" s="12">
        <v>225967</v>
      </c>
      <c r="I50" s="12">
        <v>217176</v>
      </c>
      <c r="N50" s="52">
        <f t="shared" si="8"/>
        <v>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268096.4406779661</v>
      </c>
      <c r="I51" s="51">
        <f t="shared" si="9"/>
        <v>257666.44067796608</v>
      </c>
      <c r="N51" s="52">
        <f t="shared" si="8"/>
        <v>0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0</v>
      </c>
      <c r="H52" s="50">
        <f t="shared" si="9"/>
        <v>315970.80508474575</v>
      </c>
      <c r="I52" s="51">
        <f t="shared" si="9"/>
        <v>303678.30508474575</v>
      </c>
      <c r="N52" s="52">
        <f t="shared" si="8"/>
        <v>0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0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0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0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0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0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0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0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0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0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0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0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0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0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0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0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0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0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0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0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0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0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0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0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0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0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0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0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0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0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0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492030.7692307692</v>
      </c>
      <c r="I93" s="68">
        <f>I$94*$F93/$F$94</f>
        <v>480029.8076923077</v>
      </c>
      <c r="N93" s="52">
        <f t="shared" si="8"/>
        <v>0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0</v>
      </c>
      <c r="H94" s="12">
        <v>511712</v>
      </c>
      <c r="I94" s="13">
        <v>499231</v>
      </c>
      <c r="J94" s="22"/>
      <c r="K94" s="22"/>
      <c r="L94" s="22"/>
      <c r="N94" s="52">
        <f t="shared" si="8"/>
        <v>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0</v>
      </c>
      <c r="H95" s="69">
        <f>H$94*$F95/$F$94</f>
        <v>531393.2307692309</v>
      </c>
      <c r="I95" s="68">
        <f>I$94*$F95/$F$94</f>
        <v>518432.19230769225</v>
      </c>
      <c r="N95" s="52">
        <f t="shared" si="8"/>
        <v>0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0</v>
      </c>
      <c r="H104" s="69">
        <f>H$105*$F104/$F$105</f>
        <v>348077.0731707317</v>
      </c>
      <c r="I104" s="68">
        <f>I$105*$F104/$F$105</f>
        <v>339587.31707317074</v>
      </c>
      <c r="N104" s="52">
        <f t="shared" si="20"/>
        <v>0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0</v>
      </c>
      <c r="H105" s="12">
        <v>356779</v>
      </c>
      <c r="I105" s="13">
        <v>348077</v>
      </c>
      <c r="J105" s="22"/>
      <c r="K105" s="22"/>
      <c r="L105" s="22"/>
      <c r="N105" s="52">
        <f t="shared" si="20"/>
        <v>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365480.92682926834</v>
      </c>
      <c r="I106" s="68">
        <f>I$105*$F106/$F$105</f>
        <v>356566.6829268293</v>
      </c>
      <c r="N106" s="52">
        <f t="shared" si="20"/>
        <v>0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0</v>
      </c>
      <c r="H107" s="69">
        <f>H$108*$F107/$F$108</f>
        <v>348077.0731707317</v>
      </c>
      <c r="I107" s="68">
        <f>I$108*$F107/$F$108</f>
        <v>339587.31707317074</v>
      </c>
      <c r="N107" s="52">
        <f t="shared" si="20"/>
        <v>0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0</v>
      </c>
      <c r="H108" s="12">
        <v>356779</v>
      </c>
      <c r="I108" s="13">
        <v>348077</v>
      </c>
      <c r="J108" s="22"/>
      <c r="K108" s="22"/>
      <c r="L108" s="22"/>
      <c r="N108" s="52">
        <f t="shared" si="20"/>
        <v>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365480.92682926834</v>
      </c>
      <c r="I109" s="68">
        <f>I$108*$F109/$F$108</f>
        <v>356566.6829268293</v>
      </c>
      <c r="N109" s="52">
        <f t="shared" si="20"/>
        <v>0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0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0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0</v>
      </c>
    </row>
    <row r="114" spans="1:14" ht="22.5" customHeight="1">
      <c r="A114" s="22" t="s">
        <v>122</v>
      </c>
      <c r="B114" s="93">
        <v>4</v>
      </c>
      <c r="C114" s="94" t="s">
        <v>243</v>
      </c>
      <c r="D114" s="94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0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0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0</v>
      </c>
    </row>
    <row r="118" spans="1:14" ht="22.5" customHeight="1">
      <c r="A118" s="22" t="s">
        <v>115</v>
      </c>
      <c r="B118" s="93">
        <v>5</v>
      </c>
      <c r="C118" s="94" t="s">
        <v>244</v>
      </c>
      <c r="D118" s="94"/>
      <c r="E118" s="91" t="s">
        <v>32</v>
      </c>
      <c r="F118" s="92">
        <v>1</v>
      </c>
      <c r="G118" s="90">
        <f>G$119*$F118/$F$119</f>
        <v>0</v>
      </c>
      <c r="H118" s="90">
        <f>H$119*$F118/$F$119</f>
        <v>292419.41747572814</v>
      </c>
      <c r="I118" s="89">
        <f>I$119*$F118/$F$119</f>
        <v>285287.3786407767</v>
      </c>
      <c r="N118" s="52">
        <f t="shared" si="20"/>
        <v>0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0</v>
      </c>
      <c r="H119" s="12">
        <v>301192</v>
      </c>
      <c r="I119" s="13">
        <v>293846</v>
      </c>
      <c r="J119" s="22"/>
      <c r="K119" s="22"/>
      <c r="L119" s="22"/>
      <c r="N119" s="52">
        <f t="shared" si="20"/>
        <v>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309964.58252427186</v>
      </c>
      <c r="I120" s="89">
        <f>I$119*$F120/$F$119</f>
        <v>302404.6213592233</v>
      </c>
      <c r="N120" s="52">
        <f t="shared" si="20"/>
        <v>0</v>
      </c>
    </row>
    <row r="121" spans="1:14" ht="22.5" customHeight="1">
      <c r="A121" s="22" t="s">
        <v>238</v>
      </c>
      <c r="B121" s="93">
        <v>6</v>
      </c>
      <c r="C121" s="94" t="s">
        <v>245</v>
      </c>
      <c r="D121" s="94"/>
      <c r="E121" s="70" t="s">
        <v>32</v>
      </c>
      <c r="F121" s="71">
        <v>1</v>
      </c>
      <c r="G121" s="69">
        <f>G$122*$F121/$F$122</f>
        <v>0</v>
      </c>
      <c r="H121" s="69">
        <f>H$122*$F121/$F$122</f>
        <v>329685.29411764705</v>
      </c>
      <c r="I121" s="68">
        <f>I$122*$F121/$F$122</f>
        <v>321644.1176470588</v>
      </c>
      <c r="N121" s="52">
        <f t="shared" si="20"/>
        <v>0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0</v>
      </c>
      <c r="H122" s="12">
        <v>336279</v>
      </c>
      <c r="I122" s="13">
        <v>328077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342872.70588235295</v>
      </c>
      <c r="I123" s="68">
        <f>I$122*$F123/$F$122</f>
        <v>334509.8823529412</v>
      </c>
      <c r="N123" s="52">
        <f t="shared" si="20"/>
        <v>0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0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0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0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0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0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0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0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247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21200</v>
      </c>
      <c r="G141" s="55">
        <v>1.02</v>
      </c>
      <c r="H141" s="57">
        <f>F141*G141</f>
        <v>21624</v>
      </c>
      <c r="K141" s="73"/>
      <c r="L141" s="73"/>
      <c r="N141" s="76">
        <f>ROUND(F141,1)</f>
        <v>21200</v>
      </c>
      <c r="O141" s="75"/>
    </row>
    <row r="142" spans="1:15" ht="20.25" customHeight="1">
      <c r="A142" s="25" t="s">
        <v>131</v>
      </c>
      <c r="C142" s="63">
        <v>2</v>
      </c>
      <c r="D142" s="26" t="s">
        <v>251</v>
      </c>
      <c r="E142" s="26" t="s">
        <v>53</v>
      </c>
      <c r="F142" s="36">
        <v>16264</v>
      </c>
      <c r="G142" s="55">
        <v>1.03</v>
      </c>
      <c r="H142" s="57">
        <f>F142*G142</f>
        <v>16751.920000000002</v>
      </c>
      <c r="K142" s="73"/>
      <c r="L142" s="73"/>
      <c r="N142" s="76">
        <f>ROUND(F142,1)</f>
        <v>16264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247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248</v>
      </c>
      <c r="E151" s="26" t="s">
        <v>53</v>
      </c>
      <c r="F151" s="36">
        <v>21200</v>
      </c>
      <c r="G151" s="55">
        <v>1.02</v>
      </c>
      <c r="H151" s="57">
        <f>F151*G151</f>
        <v>21624</v>
      </c>
      <c r="K151" s="73"/>
      <c r="L151" s="73"/>
      <c r="N151" s="76">
        <f>ROUND(F151,1)</f>
        <v>21200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16264</v>
      </c>
      <c r="G152" s="55">
        <v>1.03</v>
      </c>
      <c r="H152" s="57">
        <f>F152*G152</f>
        <v>16751.920000000002</v>
      </c>
      <c r="K152" s="73"/>
      <c r="L152" s="73"/>
      <c r="N152" s="76">
        <f>ROUND(F152,1)</f>
        <v>16264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2021-11-03T02:43:21Z</dcterms:modified>
  <cp:category/>
  <cp:version/>
  <cp:contentType/>
  <cp:contentStatus/>
</cp:coreProperties>
</file>